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968817590\Desktop\"/>
    </mc:Choice>
  </mc:AlternateContent>
  <xr:revisionPtr revIDLastSave="0" documentId="13_ncr:1_{37EDB7FD-DEAE-46AC-808B-7D4167448DB8}" xr6:coauthVersionLast="47" xr6:coauthVersionMax="47" xr10:uidLastSave="{00000000-0000-0000-0000-000000000000}"/>
  <bookViews>
    <workbookView xWindow="-110" yWindow="-110" windowWidth="22780" windowHeight="14660" xr2:uid="{1B80BD4D-7585-4B2E-8B14-8415C1168C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F21" i="1"/>
  <c r="E21" i="1"/>
  <c r="D21" i="1"/>
  <c r="H20" i="1"/>
  <c r="H19" i="1"/>
  <c r="H18" i="1"/>
  <c r="G18" i="1"/>
  <c r="H17" i="1"/>
  <c r="G17" i="1"/>
  <c r="H16" i="1"/>
  <c r="H15" i="1"/>
  <c r="H14" i="1"/>
  <c r="G14" i="1"/>
  <c r="H13" i="1"/>
  <c r="G13" i="1"/>
  <c r="H12" i="1"/>
  <c r="H11" i="1"/>
  <c r="G11" i="1"/>
  <c r="H10" i="1"/>
  <c r="H9" i="1"/>
  <c r="H8" i="1"/>
  <c r="H7" i="1"/>
  <c r="G7" i="1"/>
  <c r="H6" i="1"/>
  <c r="H21" i="1" s="1"/>
  <c r="G6" i="1"/>
  <c r="G21" i="1" s="1"/>
  <c r="H5" i="1"/>
  <c r="F5" i="1"/>
  <c r="F22" i="1" s="1"/>
  <c r="E5" i="1"/>
  <c r="E22" i="1" s="1"/>
  <c r="D5" i="1"/>
  <c r="D22" i="1" s="1"/>
  <c r="H4" i="1"/>
  <c r="G4" i="1"/>
  <c r="H3" i="1"/>
  <c r="G3" i="1"/>
  <c r="G5" i="1" s="1"/>
  <c r="G22" i="1" s="1"/>
  <c r="H22" i="1" l="1"/>
</calcChain>
</file>

<file path=xl/sharedStrings.xml><?xml version="1.0" encoding="utf-8"?>
<sst xmlns="http://schemas.openxmlformats.org/spreadsheetml/2006/main" count="64" uniqueCount="64">
  <si>
    <t>2019年基金会收入支出决算表</t>
    <phoneticPr fontId="3" type="noConversion"/>
  </si>
  <si>
    <t>序号</t>
    <phoneticPr fontId="3" type="noConversion"/>
  </si>
  <si>
    <t>捐赠单位</t>
    <phoneticPr fontId="3" type="noConversion"/>
  </si>
  <si>
    <t>项目名称</t>
  </si>
  <si>
    <t>期初数</t>
    <phoneticPr fontId="3" type="noConversion"/>
  </si>
  <si>
    <t>收入</t>
    <phoneticPr fontId="3" type="noConversion"/>
  </si>
  <si>
    <t>支出</t>
    <phoneticPr fontId="3" type="noConversion"/>
  </si>
  <si>
    <t>本年收支差</t>
    <phoneticPr fontId="3" type="noConversion"/>
  </si>
  <si>
    <t>期末余额</t>
    <phoneticPr fontId="3" type="noConversion"/>
  </si>
  <si>
    <t>备注</t>
    <phoneticPr fontId="3" type="noConversion"/>
  </si>
  <si>
    <t>收入到账时间</t>
    <phoneticPr fontId="3" type="noConversion"/>
  </si>
  <si>
    <t>人数</t>
    <phoneticPr fontId="3" type="noConversion"/>
  </si>
  <si>
    <t>其他收支</t>
    <phoneticPr fontId="3" type="noConversion"/>
  </si>
  <si>
    <t>宁波银行股份有限公司杭州城西支行</t>
    <phoneticPr fontId="3" type="noConversion"/>
  </si>
  <si>
    <t>宁波银行教育基金</t>
    <phoneticPr fontId="3" type="noConversion"/>
  </si>
  <si>
    <t>2019.9</t>
    <phoneticPr fontId="3" type="noConversion"/>
  </si>
  <si>
    <t>非限定性资产当年</t>
    <phoneticPr fontId="9" type="noConversion"/>
  </si>
  <si>
    <t>浙江迪安诊断技术股份有限公司</t>
    <phoneticPr fontId="3" type="noConversion"/>
  </si>
  <si>
    <t>迪安诊断教育基金-检验</t>
  </si>
  <si>
    <t>钱志坚工作经费7个月</t>
    <phoneticPr fontId="3" type="noConversion"/>
  </si>
  <si>
    <t>2016.12.7</t>
    <phoneticPr fontId="3" type="noConversion"/>
  </si>
  <si>
    <t>杭州逸曜信息技术有限公司</t>
    <phoneticPr fontId="3" type="noConversion"/>
  </si>
  <si>
    <t>逸曜奖学金-药学</t>
    <phoneticPr fontId="3" type="noConversion"/>
  </si>
  <si>
    <t>助学金2.4万12人</t>
    <phoneticPr fontId="3" type="noConversion"/>
  </si>
  <si>
    <t>2017.11   2018.11</t>
    <phoneticPr fontId="3" type="noConversion"/>
  </si>
  <si>
    <t>中国移动通信集团浙江有限责任公司滨江分公司</t>
    <phoneticPr fontId="3" type="noConversion"/>
  </si>
  <si>
    <t>移动奖学金</t>
    <phoneticPr fontId="3" type="noConversion"/>
  </si>
  <si>
    <t>收入10万，发放奖学金8万，结余2万</t>
    <phoneticPr fontId="3" type="noConversion"/>
  </si>
  <si>
    <t>2017.5      2018.5</t>
    <phoneticPr fontId="3" type="noConversion"/>
  </si>
  <si>
    <t>杭州艾博健康科技股份有限公司</t>
    <phoneticPr fontId="3" type="noConversion"/>
  </si>
  <si>
    <t>艾博健康教育基金</t>
    <phoneticPr fontId="3" type="noConversion"/>
  </si>
  <si>
    <t>2017.7.21</t>
    <phoneticPr fontId="3" type="noConversion"/>
  </si>
  <si>
    <t>浙江通策控股集团有限公司</t>
    <phoneticPr fontId="3" type="noConversion"/>
  </si>
  <si>
    <t>通策医疗教育基金-临床</t>
    <phoneticPr fontId="3" type="noConversion"/>
  </si>
  <si>
    <t>2017.5.26</t>
    <phoneticPr fontId="3" type="noConversion"/>
  </si>
  <si>
    <t>深圳迈瑞生物医疗电子股份有限公司</t>
    <phoneticPr fontId="3" type="noConversion"/>
  </si>
  <si>
    <t>迈瑞生物奖学金</t>
  </si>
  <si>
    <t>其中：新生奖学金4万5人，创新创业奖学金1.5万3人，奖教金1.975万，差旅费3.46万，学生活动费用0.59万元</t>
    <phoneticPr fontId="3" type="noConversion"/>
  </si>
  <si>
    <t>海纳医信(北京)软件科技有限责任公司</t>
    <phoneticPr fontId="3" type="noConversion"/>
  </si>
  <si>
    <t>海纳医信基金</t>
  </si>
  <si>
    <t>奖学金11人4.4万</t>
    <phoneticPr fontId="3" type="noConversion"/>
  </si>
  <si>
    <t>江苏豪森药业有限公司</t>
    <phoneticPr fontId="3" type="noConversion"/>
  </si>
  <si>
    <t>江苏豪森药业教育基金会</t>
  </si>
  <si>
    <t>2018.12  2019.12</t>
    <phoneticPr fontId="3" type="noConversion"/>
  </si>
  <si>
    <t>华为技术有限公司</t>
  </si>
  <si>
    <t>华为大学生竞赛公益项目</t>
  </si>
  <si>
    <t>其中：奖学金支出20.59万，其他0.93万元</t>
    <phoneticPr fontId="3" type="noConversion"/>
  </si>
  <si>
    <t>浙江聪园健齿公益基金会</t>
  </si>
  <si>
    <t>聪园励志助学金</t>
  </si>
  <si>
    <t>杭州百善医疗设备有限公司</t>
  </si>
  <si>
    <t>百善教育基金</t>
  </si>
  <si>
    <t>浙江伊利康生物技术有限公司</t>
    <phoneticPr fontId="3" type="noConversion"/>
  </si>
  <si>
    <t>伊利康生物奖学金</t>
  </si>
  <si>
    <t>杭州金域医学检验所有限公司</t>
    <phoneticPr fontId="3" type="noConversion"/>
  </si>
  <si>
    <t>金域奖学金-检验</t>
    <phoneticPr fontId="3" type="noConversion"/>
  </si>
  <si>
    <t>奖教金1万16人</t>
    <phoneticPr fontId="3" type="noConversion"/>
  </si>
  <si>
    <t>2019.12</t>
    <phoneticPr fontId="3" type="noConversion"/>
  </si>
  <si>
    <t>杭州怡丹生物技术有限公司</t>
    <phoneticPr fontId="3" type="noConversion"/>
  </si>
  <si>
    <t>怡丹生物奖教金</t>
  </si>
  <si>
    <t>2019.10</t>
    <phoneticPr fontId="3" type="noConversion"/>
  </si>
  <si>
    <t>杭州泰格医药科技股份有限公司</t>
  </si>
  <si>
    <t>泰格医药教育基金</t>
  </si>
  <si>
    <t>限定性资产</t>
    <phoneticPr fontId="9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</si>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</sst>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_ "/>
  </numFmts>
  <fonts count="11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7" fontId="7" fillId="0" borderId="2" xfId="1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10" fillId="0" borderId="2" xfId="1" applyNumberFormat="1" applyFont="1" applyBorder="1">
      <alignment vertical="center"/>
    </xf>
    <xf numFmtId="0" fontId="8" fillId="0" borderId="2" xfId="0" applyFont="1" applyBorder="1">
      <alignment vertical="center"/>
    </xf>
    <xf numFmtId="178" fontId="8" fillId="0" borderId="2" xfId="0" applyNumberFormat="1" applyFont="1" applyBorder="1">
      <alignment vertical="center"/>
    </xf>
    <xf numFmtId="0" fontId="5" fillId="0" borderId="0" xfId="0" applyFont="1" applyAlignment="1"/>
    <xf numFmtId="176" fontId="8" fillId="0" borderId="2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ADF45B4E-7F09-4AB0-870E-67D24953A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DB15-FF45-4530-99BD-DCC651D7D47A}">
  <dimension ref="A1:K22"/>
  <sheetViews>
    <sheetView tabSelected="1" topLeftCell="F1" workbookViewId="0">
      <selection activeCell="G15" sqref="G15"/>
    </sheetView>
  </sheetViews>
  <sheetFormatPr defaultRowHeight="14" x14ac:dyDescent="0.3"/>
  <cols>
    <col min="1" max="1" width="8.6640625" style="20"/>
    <col min="2" max="2" width="38.1640625" customWidth="1"/>
    <col min="3" max="3" width="20.6640625" customWidth="1"/>
    <col min="4" max="4" width="15.9140625" customWidth="1"/>
    <col min="5" max="5" width="12.4140625" customWidth="1"/>
    <col min="6" max="6" width="11.08203125" customWidth="1"/>
    <col min="7" max="7" width="12.58203125" customWidth="1"/>
    <col min="8" max="8" width="14.1640625" customWidth="1"/>
    <col min="9" max="9" width="83.9140625" customWidth="1"/>
    <col min="10" max="10" width="11.25" style="20" customWidth="1"/>
    <col min="11" max="11" width="12.75" customWidth="1"/>
  </cols>
  <sheetData>
    <row r="1" spans="1:11" ht="15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" x14ac:dyDescent="0.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</row>
    <row r="3" spans="1:11" x14ac:dyDescent="0.3">
      <c r="A3" s="19">
        <v>1</v>
      </c>
      <c r="B3" s="4"/>
      <c r="C3" s="5" t="s">
        <v>12</v>
      </c>
      <c r="D3" s="6">
        <v>112119.51</v>
      </c>
      <c r="E3" s="7">
        <v>30064.75</v>
      </c>
      <c r="F3" s="7">
        <v>140</v>
      </c>
      <c r="G3" s="6">
        <f>E3-F3</f>
        <v>29924.75</v>
      </c>
      <c r="H3" s="6">
        <f>D3+E3-F3</f>
        <v>142044.26</v>
      </c>
      <c r="I3" s="4"/>
      <c r="J3" s="21"/>
      <c r="K3" s="6"/>
    </row>
    <row r="4" spans="1:11" x14ac:dyDescent="0.3">
      <c r="A4" s="19">
        <v>2</v>
      </c>
      <c r="B4" s="4" t="s">
        <v>13</v>
      </c>
      <c r="C4" s="5" t="s">
        <v>14</v>
      </c>
      <c r="D4" s="6"/>
      <c r="E4" s="7">
        <v>113200</v>
      </c>
      <c r="F4" s="6"/>
      <c r="G4" s="6">
        <f>E4-F4</f>
        <v>113200</v>
      </c>
      <c r="H4" s="6">
        <f>D4+E4-F4</f>
        <v>113200</v>
      </c>
      <c r="I4" s="4"/>
      <c r="J4" s="22" t="s">
        <v>15</v>
      </c>
      <c r="K4" s="8"/>
    </row>
    <row r="5" spans="1:11" x14ac:dyDescent="0.3">
      <c r="A5" s="19"/>
      <c r="B5" s="9" t="s">
        <v>16</v>
      </c>
      <c r="C5" s="10"/>
      <c r="D5" s="11">
        <f>SUM(D3:D4)</f>
        <v>112119.51</v>
      </c>
      <c r="E5" s="11">
        <f>SUM(E3:E4)</f>
        <v>143264.75</v>
      </c>
      <c r="F5" s="11">
        <f t="shared" ref="F5:H5" si="0">SUM(F3:F4)</f>
        <v>140</v>
      </c>
      <c r="G5" s="11">
        <f t="shared" si="0"/>
        <v>143124.75</v>
      </c>
      <c r="H5" s="11">
        <f t="shared" si="0"/>
        <v>255244.26</v>
      </c>
      <c r="I5" s="12"/>
      <c r="J5" s="23"/>
      <c r="K5" s="13"/>
    </row>
    <row r="6" spans="1:11" x14ac:dyDescent="0.3">
      <c r="A6" s="19">
        <v>3</v>
      </c>
      <c r="B6" s="4" t="s">
        <v>17</v>
      </c>
      <c r="C6" s="5" t="s">
        <v>18</v>
      </c>
      <c r="D6" s="6">
        <v>1377235.45</v>
      </c>
      <c r="E6" s="6"/>
      <c r="F6" s="6">
        <v>350000</v>
      </c>
      <c r="G6" s="6">
        <f t="shared" ref="G6:G11" si="1">E6-F6</f>
        <v>-350000</v>
      </c>
      <c r="H6" s="6">
        <f t="shared" ref="H6:H20" si="2">D6+E6-F6</f>
        <v>1027235.45</v>
      </c>
      <c r="I6" s="4" t="s">
        <v>19</v>
      </c>
      <c r="J6" s="22" t="s">
        <v>20</v>
      </c>
      <c r="K6" s="8"/>
    </row>
    <row r="7" spans="1:11" ht="26" x14ac:dyDescent="0.3">
      <c r="A7" s="19">
        <v>4</v>
      </c>
      <c r="B7" s="4" t="s">
        <v>21</v>
      </c>
      <c r="C7" s="5" t="s">
        <v>22</v>
      </c>
      <c r="D7" s="6">
        <v>32000</v>
      </c>
      <c r="E7" s="6"/>
      <c r="F7" s="6">
        <v>24000</v>
      </c>
      <c r="G7" s="6">
        <f t="shared" si="1"/>
        <v>-24000</v>
      </c>
      <c r="H7" s="6">
        <f t="shared" si="2"/>
        <v>8000</v>
      </c>
      <c r="I7" s="4" t="s">
        <v>23</v>
      </c>
      <c r="J7" s="24" t="s">
        <v>24</v>
      </c>
      <c r="K7" s="8">
        <v>12</v>
      </c>
    </row>
    <row r="8" spans="1:11" ht="26" x14ac:dyDescent="0.3">
      <c r="A8" s="19">
        <v>5</v>
      </c>
      <c r="B8" s="4" t="s">
        <v>25</v>
      </c>
      <c r="C8" s="5" t="s">
        <v>26</v>
      </c>
      <c r="D8" s="6">
        <v>20000</v>
      </c>
      <c r="E8" s="6"/>
      <c r="F8" s="6"/>
      <c r="G8" s="6"/>
      <c r="H8" s="6">
        <f t="shared" si="2"/>
        <v>20000</v>
      </c>
      <c r="I8" s="4" t="s">
        <v>27</v>
      </c>
      <c r="J8" s="24" t="s">
        <v>28</v>
      </c>
      <c r="K8" s="8"/>
    </row>
    <row r="9" spans="1:11" x14ac:dyDescent="0.3">
      <c r="A9" s="19">
        <v>6</v>
      </c>
      <c r="B9" s="4" t="s">
        <v>29</v>
      </c>
      <c r="C9" s="5" t="s">
        <v>30</v>
      </c>
      <c r="D9" s="6">
        <v>3000000</v>
      </c>
      <c r="E9" s="6"/>
      <c r="F9" s="6"/>
      <c r="G9" s="6"/>
      <c r="H9" s="6">
        <f t="shared" si="2"/>
        <v>3000000</v>
      </c>
      <c r="I9" s="4"/>
      <c r="J9" s="22" t="s">
        <v>31</v>
      </c>
      <c r="K9" s="8"/>
    </row>
    <row r="10" spans="1:11" x14ac:dyDescent="0.3">
      <c r="A10" s="19">
        <v>7</v>
      </c>
      <c r="B10" s="4" t="s">
        <v>32</v>
      </c>
      <c r="C10" s="5" t="s">
        <v>33</v>
      </c>
      <c r="D10" s="6">
        <v>4980001</v>
      </c>
      <c r="E10" s="6"/>
      <c r="F10" s="6"/>
      <c r="G10" s="6"/>
      <c r="H10" s="6">
        <f t="shared" si="2"/>
        <v>4980001</v>
      </c>
      <c r="I10" s="4"/>
      <c r="J10" s="22" t="s">
        <v>34</v>
      </c>
      <c r="K10" s="8"/>
    </row>
    <row r="11" spans="1:11" x14ac:dyDescent="0.25">
      <c r="A11" s="19">
        <v>8</v>
      </c>
      <c r="B11" s="4" t="s">
        <v>35</v>
      </c>
      <c r="C11" s="14" t="s">
        <v>36</v>
      </c>
      <c r="D11" s="6">
        <v>288824.01</v>
      </c>
      <c r="E11" s="6"/>
      <c r="F11" s="6">
        <v>115250</v>
      </c>
      <c r="G11" s="6">
        <f t="shared" si="1"/>
        <v>-115250</v>
      </c>
      <c r="H11" s="6">
        <f t="shared" si="2"/>
        <v>173574.01</v>
      </c>
      <c r="I11" s="4" t="s">
        <v>37</v>
      </c>
      <c r="J11" s="22">
        <v>2018.2</v>
      </c>
      <c r="K11" s="8">
        <v>8</v>
      </c>
    </row>
    <row r="12" spans="1:11" x14ac:dyDescent="0.3">
      <c r="A12" s="19">
        <v>9</v>
      </c>
      <c r="B12" s="4" t="s">
        <v>38</v>
      </c>
      <c r="C12" s="5" t="s">
        <v>39</v>
      </c>
      <c r="D12" s="6">
        <v>100000</v>
      </c>
      <c r="E12" s="6"/>
      <c r="F12" s="6">
        <v>44000</v>
      </c>
      <c r="G12" s="6"/>
      <c r="H12" s="6">
        <f t="shared" si="2"/>
        <v>56000</v>
      </c>
      <c r="I12" s="4" t="s">
        <v>40</v>
      </c>
      <c r="J12" s="22">
        <v>2018.3</v>
      </c>
      <c r="K12" s="8">
        <v>11</v>
      </c>
    </row>
    <row r="13" spans="1:11" ht="26" x14ac:dyDescent="0.3">
      <c r="A13" s="19">
        <v>10</v>
      </c>
      <c r="B13" s="4" t="s">
        <v>41</v>
      </c>
      <c r="C13" s="5" t="s">
        <v>42</v>
      </c>
      <c r="D13" s="6">
        <v>60000</v>
      </c>
      <c r="E13" s="6">
        <v>60000</v>
      </c>
      <c r="F13" s="6"/>
      <c r="G13" s="6">
        <f>E13-F13</f>
        <v>60000</v>
      </c>
      <c r="H13" s="6">
        <f t="shared" si="2"/>
        <v>120000</v>
      </c>
      <c r="I13" s="4"/>
      <c r="J13" s="24" t="s">
        <v>43</v>
      </c>
      <c r="K13" s="8"/>
    </row>
    <row r="14" spans="1:11" x14ac:dyDescent="0.3">
      <c r="A14" s="19">
        <v>11</v>
      </c>
      <c r="B14" s="4" t="s">
        <v>44</v>
      </c>
      <c r="C14" s="5" t="s">
        <v>45</v>
      </c>
      <c r="D14" s="6"/>
      <c r="E14" s="6">
        <v>250000</v>
      </c>
      <c r="F14" s="6">
        <v>215161.97</v>
      </c>
      <c r="G14" s="6">
        <f>E14-F14</f>
        <v>34838.03</v>
      </c>
      <c r="H14" s="6">
        <f t="shared" si="2"/>
        <v>34838.03</v>
      </c>
      <c r="I14" s="4" t="s">
        <v>46</v>
      </c>
      <c r="J14" s="22">
        <v>2019.4</v>
      </c>
      <c r="K14" s="8">
        <v>340</v>
      </c>
    </row>
    <row r="15" spans="1:11" x14ac:dyDescent="0.3">
      <c r="A15" s="19">
        <v>12</v>
      </c>
      <c r="B15" s="4" t="s">
        <v>47</v>
      </c>
      <c r="C15" s="5" t="s">
        <v>48</v>
      </c>
      <c r="D15" s="6"/>
      <c r="E15" s="6">
        <v>26000</v>
      </c>
      <c r="F15" s="6"/>
      <c r="G15" s="6"/>
      <c r="H15" s="6">
        <f t="shared" si="2"/>
        <v>26000</v>
      </c>
      <c r="I15" s="4"/>
      <c r="J15" s="22">
        <v>2019.5</v>
      </c>
      <c r="K15" s="8"/>
    </row>
    <row r="16" spans="1:11" x14ac:dyDescent="0.3">
      <c r="A16" s="19">
        <v>13</v>
      </c>
      <c r="B16" s="4" t="s">
        <v>49</v>
      </c>
      <c r="C16" s="5" t="s">
        <v>50</v>
      </c>
      <c r="D16" s="5"/>
      <c r="E16" s="6">
        <v>40000</v>
      </c>
      <c r="F16" s="6"/>
      <c r="G16" s="6"/>
      <c r="H16" s="6">
        <f t="shared" si="2"/>
        <v>40000</v>
      </c>
      <c r="I16" s="4"/>
      <c r="J16" s="22">
        <v>2019.7</v>
      </c>
      <c r="K16" s="8"/>
    </row>
    <row r="17" spans="1:11" x14ac:dyDescent="0.3">
      <c r="A17" s="19">
        <v>14</v>
      </c>
      <c r="B17" s="4" t="s">
        <v>51</v>
      </c>
      <c r="C17" s="5" t="s">
        <v>52</v>
      </c>
      <c r="D17" s="6"/>
      <c r="E17" s="6">
        <v>10000</v>
      </c>
      <c r="F17" s="6"/>
      <c r="G17" s="6">
        <f>E17-F17</f>
        <v>10000</v>
      </c>
      <c r="H17" s="6">
        <f t="shared" si="2"/>
        <v>10000</v>
      </c>
      <c r="I17" s="4"/>
      <c r="J17" s="22">
        <v>2019.12</v>
      </c>
      <c r="K17" s="8"/>
    </row>
    <row r="18" spans="1:11" x14ac:dyDescent="0.3">
      <c r="A18" s="19">
        <v>15</v>
      </c>
      <c r="B18" s="4" t="s">
        <v>53</v>
      </c>
      <c r="C18" s="5" t="s">
        <v>54</v>
      </c>
      <c r="D18" s="6">
        <v>9900</v>
      </c>
      <c r="E18" s="6">
        <v>25000</v>
      </c>
      <c r="F18" s="6">
        <v>10000</v>
      </c>
      <c r="G18" s="6">
        <f>E18-F18</f>
        <v>15000</v>
      </c>
      <c r="H18" s="6">
        <f t="shared" si="2"/>
        <v>24900</v>
      </c>
      <c r="I18" s="4" t="s">
        <v>55</v>
      </c>
      <c r="J18" s="22" t="s">
        <v>56</v>
      </c>
      <c r="K18" s="8">
        <v>16</v>
      </c>
    </row>
    <row r="19" spans="1:11" x14ac:dyDescent="0.3">
      <c r="A19" s="19">
        <v>16</v>
      </c>
      <c r="B19" s="4" t="s">
        <v>57</v>
      </c>
      <c r="C19" s="5" t="s">
        <v>58</v>
      </c>
      <c r="D19" s="6"/>
      <c r="E19" s="6">
        <v>20000</v>
      </c>
      <c r="F19" s="6"/>
      <c r="G19" s="6"/>
      <c r="H19" s="6">
        <f t="shared" si="2"/>
        <v>20000</v>
      </c>
      <c r="I19" s="4"/>
      <c r="J19" s="22" t="s">
        <v>59</v>
      </c>
      <c r="K19" s="8"/>
    </row>
    <row r="20" spans="1:11" x14ac:dyDescent="0.3">
      <c r="A20" s="19">
        <v>17</v>
      </c>
      <c r="B20" s="4" t="s">
        <v>60</v>
      </c>
      <c r="C20" s="5" t="s">
        <v>61</v>
      </c>
      <c r="D20" s="5"/>
      <c r="E20" s="6">
        <v>50000</v>
      </c>
      <c r="F20" s="6"/>
      <c r="G20" s="6"/>
      <c r="H20" s="6">
        <f t="shared" si="2"/>
        <v>50000</v>
      </c>
      <c r="I20" s="4"/>
      <c r="J20" s="22">
        <v>2019.12</v>
      </c>
      <c r="K20" s="8"/>
    </row>
    <row r="21" spans="1:11" x14ac:dyDescent="0.3">
      <c r="A21" s="19"/>
      <c r="B21" s="9" t="s">
        <v>62</v>
      </c>
      <c r="C21" s="10"/>
      <c r="D21" s="15">
        <f>SUM(D6:D20)</f>
        <v>9867960.459999999</v>
      </c>
      <c r="E21" s="15">
        <f t="shared" ref="E21:H21" si="3">SUM(E6:E20)</f>
        <v>481000</v>
      </c>
      <c r="F21" s="15">
        <f t="shared" si="3"/>
        <v>758411.97</v>
      </c>
      <c r="G21" s="15">
        <f t="shared" si="3"/>
        <v>-369411.97</v>
      </c>
      <c r="H21" s="15">
        <f t="shared" si="3"/>
        <v>9590548.4899999984</v>
      </c>
      <c r="I21" s="4"/>
      <c r="J21" s="22"/>
      <c r="K21" s="8"/>
    </row>
    <row r="22" spans="1:11" x14ac:dyDescent="0.3">
      <c r="A22" s="3"/>
      <c r="B22" s="16" t="s">
        <v>63</v>
      </c>
      <c r="C22" s="17"/>
      <c r="D22" s="18">
        <f>D5+D21</f>
        <v>9980079.9699999988</v>
      </c>
      <c r="E22" s="18">
        <f t="shared" ref="E22:H22" si="4">E5+E21</f>
        <v>624264.75</v>
      </c>
      <c r="F22" s="18">
        <f t="shared" si="4"/>
        <v>758551.97</v>
      </c>
      <c r="G22" s="18">
        <f t="shared" si="4"/>
        <v>-226287.21999999997</v>
      </c>
      <c r="H22" s="18">
        <f t="shared" si="4"/>
        <v>9845792.7499999981</v>
      </c>
      <c r="I22" s="4"/>
      <c r="J22" s="21"/>
      <c r="K22" s="18">
        <f>SUM(K3:K20)</f>
        <v>387</v>
      </c>
    </row>
  </sheetData>
  <mergeCells count="4">
    <mergeCell ref="A1:K1"/>
    <mergeCell ref="B5:C5"/>
    <mergeCell ref="B21:C21"/>
    <mergeCell ref="B22:C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15968817590</dc:creator>
  <cp:lastModifiedBy>15968817590</cp:lastModifiedBy>
  <dcterms:created xsi:type="dcterms:W3CDTF">2021-09-24T02:00:41Z</dcterms:created>
  <dcterms:modified xsi:type="dcterms:W3CDTF">2021-09-24T02:09:39Z</dcterms:modified>
</cp:coreProperties>
</file>